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16" windowWidth="9420" windowHeight="4248" activeTab="0"/>
  </bookViews>
  <sheets>
    <sheet name="BS" sheetId="1" r:id="rId1"/>
    <sheet name="PL" sheetId="2" r:id="rId2"/>
  </sheets>
  <definedNames>
    <definedName name="_xlnm.Print_Area" localSheetId="1">'PL'!$A$1:$M$73</definedName>
  </definedNames>
  <calcPr fullCalcOnLoad="1"/>
</workbook>
</file>

<file path=xl/sharedStrings.xml><?xml version="1.0" encoding="utf-8"?>
<sst xmlns="http://schemas.openxmlformats.org/spreadsheetml/2006/main" count="132" uniqueCount="102">
  <si>
    <t>Share Premium</t>
  </si>
  <si>
    <t>Exceptional items</t>
  </si>
  <si>
    <t>Current Assets</t>
  </si>
  <si>
    <t>Inventories</t>
  </si>
  <si>
    <t xml:space="preserve"> </t>
  </si>
  <si>
    <t>Retained Profit</t>
  </si>
  <si>
    <r>
      <t xml:space="preserve">LATEXX PARTNERS BERHAD </t>
    </r>
    <r>
      <rPr>
        <b/>
        <i/>
        <sz val="12"/>
        <rFont val="Times New Roman"/>
        <family val="1"/>
      </rPr>
      <t>(86100-V)</t>
    </r>
  </si>
  <si>
    <t>PREVIOUS QUARTER</t>
  </si>
  <si>
    <t xml:space="preserve">       INDIVIDUAL QUARTER</t>
  </si>
  <si>
    <t xml:space="preserve">     CUMULATIVE</t>
  </si>
  <si>
    <t>CUMULATIVE</t>
  </si>
  <si>
    <t>Current Year</t>
  </si>
  <si>
    <t>Preceding Year</t>
  </si>
  <si>
    <t xml:space="preserve">Last </t>
  </si>
  <si>
    <t>Quarter</t>
  </si>
  <si>
    <t xml:space="preserve">Corresponding </t>
  </si>
  <si>
    <t>To Date</t>
  </si>
  <si>
    <t>Corresponding</t>
  </si>
  <si>
    <t>Period</t>
  </si>
  <si>
    <t>RM'000</t>
  </si>
  <si>
    <t>1 (a)</t>
  </si>
  <si>
    <t>(b)</t>
  </si>
  <si>
    <t>Investment Income</t>
  </si>
  <si>
    <t>(c)</t>
  </si>
  <si>
    <t>2 (a)</t>
  </si>
  <si>
    <t xml:space="preserve">     </t>
  </si>
  <si>
    <t>(d)</t>
  </si>
  <si>
    <t>(e)</t>
  </si>
  <si>
    <t xml:space="preserve">                                                              </t>
  </si>
  <si>
    <t>(f)</t>
  </si>
  <si>
    <t>(g)</t>
  </si>
  <si>
    <t>(h)</t>
  </si>
  <si>
    <t>(i)</t>
  </si>
  <si>
    <t>(j)</t>
  </si>
  <si>
    <t>(k)</t>
  </si>
  <si>
    <t>(l)</t>
  </si>
  <si>
    <t>3 (a)</t>
  </si>
  <si>
    <r>
      <t xml:space="preserve">LATEXX PARTNERS BERHAD </t>
    </r>
    <r>
      <rPr>
        <i/>
        <sz val="14"/>
        <rFont val="Times New Roman"/>
        <family val="1"/>
      </rPr>
      <t>(86100-V)</t>
    </r>
  </si>
  <si>
    <t>PRECEDING</t>
  </si>
  <si>
    <t>QUARTER</t>
  </si>
  <si>
    <t xml:space="preserve">FINANCIAL </t>
  </si>
  <si>
    <t>YEAR END</t>
  </si>
  <si>
    <t>RM' 000</t>
  </si>
  <si>
    <t>Goodwill on Consolidation</t>
  </si>
  <si>
    <t>Other debtors, deposit &amp; prepayment</t>
  </si>
  <si>
    <t>Cash in Bank &amp; Fixed Deposits</t>
  </si>
  <si>
    <t>Curent Liabilities</t>
  </si>
  <si>
    <t>Short Term Borrowings</t>
  </si>
  <si>
    <t>Hire Purchase Creditors</t>
  </si>
  <si>
    <t>Tax Liabilities</t>
  </si>
  <si>
    <t>Liabilities under asset purchase</t>
  </si>
  <si>
    <t>Amount due to unconsolidated subsidiary</t>
  </si>
  <si>
    <t>Net Current Assets or Current Liabilities</t>
  </si>
  <si>
    <t>Shareholders' Funds</t>
  </si>
  <si>
    <t xml:space="preserve">  Share Capital</t>
  </si>
  <si>
    <t xml:space="preserve">  Reserves</t>
  </si>
  <si>
    <t>Revaluation Reserve</t>
  </si>
  <si>
    <t>Translation Reserve</t>
  </si>
  <si>
    <t>Minority Interests</t>
  </si>
  <si>
    <t>Long Term Borrowings</t>
  </si>
  <si>
    <t>Other Long Term Liabilities</t>
  </si>
  <si>
    <t>Net tangible assets</t>
  </si>
  <si>
    <t>Net tangible assets per share (sen)</t>
  </si>
  <si>
    <t>CONSOLIDATED INCOME STATEMENT</t>
  </si>
  <si>
    <t>Revenue</t>
  </si>
  <si>
    <t>Finance Cost</t>
  </si>
  <si>
    <t>Depreciation and Amortisation</t>
  </si>
  <si>
    <t>Income Tax</t>
  </si>
  <si>
    <t>Pre-acquisition profit/(loss), if applicable</t>
  </si>
  <si>
    <t xml:space="preserve">  </t>
  </si>
  <si>
    <t xml:space="preserve">Other income </t>
  </si>
  <si>
    <t>Profit/(Loss) before finance cost, depreciation and amortisation, exceptional items, income tax, minority interest and extraordinary items</t>
  </si>
  <si>
    <t>Profit/(Loss) before income tax, minority interests and extraordinary items</t>
  </si>
  <si>
    <t>Share of profits and losses of associated companies.</t>
  </si>
  <si>
    <t>Profit/(loss) after income tax before deducting minority interest.</t>
  </si>
  <si>
    <t>(ii)</t>
  </si>
  <si>
    <t>Less Minority Interests</t>
  </si>
  <si>
    <t>Net Profit/(loss) from ordinary activities attributable to members of the company.</t>
  </si>
  <si>
    <t>Extraordinary items</t>
  </si>
  <si>
    <t>(iii)</t>
  </si>
  <si>
    <t>Extraordinary items attributable to members of the company</t>
  </si>
  <si>
    <t>(m)</t>
  </si>
  <si>
    <t>Net profit/(loss) attributable to members of the company</t>
  </si>
  <si>
    <t>Earnings per share based on 2(m) above after deducting any provision for preference dividends if any:-</t>
  </si>
  <si>
    <t>Basic (based on ____________ ordinary shares ) (sen)</t>
  </si>
  <si>
    <t>(a)</t>
  </si>
  <si>
    <t>Fully diluted (based on ____________ ordinary shares) (sen)</t>
  </si>
  <si>
    <t>AS AT END</t>
  </si>
  <si>
    <t xml:space="preserve">OF CURRENT </t>
  </si>
  <si>
    <t>AS AT</t>
  </si>
  <si>
    <t>Property, plant and equipment</t>
  </si>
  <si>
    <t>Investment in Subsidiary Companies</t>
  </si>
  <si>
    <t>Trade Receivables</t>
  </si>
  <si>
    <t>Trade Payables</t>
  </si>
  <si>
    <t>Other Payables and Accruals</t>
  </si>
  <si>
    <t>31/12/01</t>
  </si>
  <si>
    <t>Quoted Investment</t>
  </si>
  <si>
    <t>Quarterly report on consolidated results for the first quarter ended 31.3.2002. The figures have not been audited.</t>
  </si>
  <si>
    <t>31/03/02</t>
  </si>
  <si>
    <t>31/03/2002</t>
  </si>
  <si>
    <t>31/03/01</t>
  </si>
  <si>
    <t>UNAUDITED CONSOLIDATED BALANCE SHEET AS AT 31.03.02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</si>
</sst>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8"/>
      <name val="Times New Roman"/>
      <family val="1"/>
    </font>
    <font>
      <i/>
      <sz val="14"/>
      <name val="Times New Roman"/>
      <family val="1"/>
    </font>
    <font>
      <b/>
      <sz val="10"/>
      <name val="Book Antiqua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79" fontId="8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8" fillId="0" borderId="0" xfId="15" applyNumberFormat="1" applyFont="1" applyAlignment="1">
      <alignment horizontal="center"/>
    </xf>
    <xf numFmtId="0" fontId="8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179" fontId="11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79" fontId="8" fillId="0" borderId="0" xfId="15" applyNumberFormat="1" applyFont="1" applyAlignment="1" quotePrefix="1">
      <alignment horizontal="center"/>
    </xf>
    <xf numFmtId="0" fontId="8" fillId="0" borderId="0" xfId="0" applyFont="1" applyAlignment="1">
      <alignment horizontal="right"/>
    </xf>
    <xf numFmtId="179" fontId="8" fillId="0" borderId="0" xfId="0" applyNumberFormat="1" applyFont="1" applyAlignment="1">
      <alignment/>
    </xf>
    <xf numFmtId="178" fontId="8" fillId="0" borderId="0" xfId="15" applyNumberFormat="1" applyFont="1" applyAlignment="1">
      <alignment/>
    </xf>
    <xf numFmtId="0" fontId="8" fillId="0" borderId="3" xfId="0" applyFont="1" applyBorder="1" applyAlignment="1">
      <alignment/>
    </xf>
    <xf numFmtId="178" fontId="8" fillId="0" borderId="3" xfId="15" applyNumberFormat="1" applyFont="1" applyBorder="1" applyAlignment="1">
      <alignment/>
    </xf>
    <xf numFmtId="179" fontId="8" fillId="0" borderId="3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5" xfId="0" applyFont="1" applyBorder="1" applyAlignment="1">
      <alignment/>
    </xf>
    <xf numFmtId="178" fontId="8" fillId="0" borderId="5" xfId="15" applyNumberFormat="1" applyFont="1" applyBorder="1" applyAlignment="1">
      <alignment/>
    </xf>
    <xf numFmtId="179" fontId="8" fillId="0" borderId="5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8" fillId="0" borderId="0" xfId="0" applyNumberFormat="1" applyFont="1" applyAlignment="1">
      <alignment/>
    </xf>
    <xf numFmtId="43" fontId="8" fillId="0" borderId="0" xfId="15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14" fontId="13" fillId="0" borderId="0" xfId="0" applyNumberFormat="1" applyFont="1" applyAlignment="1" quotePrefix="1">
      <alignment horizontal="center"/>
    </xf>
    <xf numFmtId="179" fontId="0" fillId="0" borderId="6" xfId="15" applyNumberFormat="1" applyBorder="1" applyAlignment="1">
      <alignment/>
    </xf>
    <xf numFmtId="179" fontId="0" fillId="0" borderId="7" xfId="15" applyNumberFormat="1" applyBorder="1" applyAlignment="1">
      <alignment/>
    </xf>
    <xf numFmtId="43" fontId="0" fillId="0" borderId="0" xfId="15" applyNumberForma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 quotePrefix="1">
      <alignment horizontal="center"/>
    </xf>
    <xf numFmtId="179" fontId="8" fillId="0" borderId="0" xfId="15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79" fontId="8" fillId="0" borderId="0" xfId="15" applyNumberFormat="1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24">
      <selection activeCell="H36" sqref="H36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4.7109375" style="0" customWidth="1"/>
    <col min="9" max="9" width="4.7109375" style="0" customWidth="1"/>
    <col min="10" max="10" width="14.7109375" style="0" customWidth="1"/>
  </cols>
  <sheetData>
    <row r="1" ht="12.75">
      <c r="I1" s="1"/>
    </row>
    <row r="2" spans="1:15" s="13" customFormat="1" ht="16.5" customHeight="1">
      <c r="A2" s="60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15"/>
      <c r="L2" s="15"/>
      <c r="M2" s="15"/>
      <c r="N2" s="15"/>
      <c r="O2" s="16"/>
    </row>
    <row r="3" spans="1:10" ht="11.2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1.2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5" ht="11.25" customHeight="1">
      <c r="A5" s="12"/>
      <c r="C5" s="17"/>
      <c r="D5" s="17"/>
      <c r="E5" s="14"/>
    </row>
    <row r="6" spans="1:14" s="18" customFormat="1" ht="17.25">
      <c r="A6" s="62" t="s">
        <v>101</v>
      </c>
      <c r="B6" s="62"/>
      <c r="C6" s="62"/>
      <c r="D6" s="62"/>
      <c r="E6" s="62"/>
      <c r="F6" s="62"/>
      <c r="G6" s="62"/>
      <c r="H6" s="62"/>
      <c r="I6" s="62"/>
      <c r="J6" s="62"/>
      <c r="K6" s="19"/>
      <c r="N6" s="19"/>
    </row>
    <row r="7" spans="1:14" s="18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19"/>
      <c r="N7" s="19"/>
    </row>
    <row r="8" spans="1:14" s="18" customFormat="1" ht="15">
      <c r="A8" s="20"/>
      <c r="B8" s="20"/>
      <c r="C8" s="20"/>
      <c r="D8" s="20"/>
      <c r="E8" s="20"/>
      <c r="F8" s="20"/>
      <c r="G8" s="20"/>
      <c r="H8" s="58" t="s">
        <v>87</v>
      </c>
      <c r="I8" s="20"/>
      <c r="J8" s="58" t="s">
        <v>89</v>
      </c>
      <c r="K8" s="19"/>
      <c r="N8" s="19"/>
    </row>
    <row r="9" spans="8:10" ht="13.5">
      <c r="H9" s="45" t="s">
        <v>88</v>
      </c>
      <c r="I9" s="46"/>
      <c r="J9" s="45" t="s">
        <v>38</v>
      </c>
    </row>
    <row r="10" spans="8:10" ht="13.5">
      <c r="H10" s="45" t="s">
        <v>39</v>
      </c>
      <c r="I10" s="46"/>
      <c r="J10" s="45" t="s">
        <v>40</v>
      </c>
    </row>
    <row r="11" spans="8:10" ht="13.5">
      <c r="H11" s="46"/>
      <c r="I11" s="46"/>
      <c r="J11" s="45" t="s">
        <v>41</v>
      </c>
    </row>
    <row r="12" spans="8:10" ht="13.5">
      <c r="H12" s="47" t="s">
        <v>98</v>
      </c>
      <c r="I12" s="45"/>
      <c r="J12" s="48" t="s">
        <v>95</v>
      </c>
    </row>
    <row r="13" spans="8:10" ht="13.5">
      <c r="H13" s="47" t="s">
        <v>42</v>
      </c>
      <c r="I13" s="45"/>
      <c r="J13" s="45" t="s">
        <v>42</v>
      </c>
    </row>
    <row r="15" spans="1:10" ht="12.75">
      <c r="A15">
        <v>1</v>
      </c>
      <c r="C15" s="2" t="s">
        <v>90</v>
      </c>
      <c r="H15" s="3">
        <v>77059.249</v>
      </c>
      <c r="J15" s="3">
        <v>78510.303</v>
      </c>
    </row>
    <row r="16" spans="1:10" ht="12.75">
      <c r="A16">
        <v>2</v>
      </c>
      <c r="C16" s="2" t="s">
        <v>91</v>
      </c>
      <c r="H16" s="3">
        <v>0</v>
      </c>
      <c r="J16" s="3">
        <v>0</v>
      </c>
    </row>
    <row r="17" spans="1:10" ht="12.75">
      <c r="A17">
        <v>3</v>
      </c>
      <c r="C17" s="2" t="s">
        <v>96</v>
      </c>
      <c r="H17" s="3">
        <v>1</v>
      </c>
      <c r="J17" s="3">
        <v>1</v>
      </c>
    </row>
    <row r="18" spans="1:10" ht="12.75">
      <c r="A18">
        <v>3</v>
      </c>
      <c r="C18" s="2" t="s">
        <v>43</v>
      </c>
      <c r="H18" s="3">
        <v>1139.861</v>
      </c>
      <c r="J18" s="3">
        <v>1178.668</v>
      </c>
    </row>
    <row r="19" spans="3:10" ht="12.75">
      <c r="C19" s="1"/>
      <c r="H19" s="3"/>
      <c r="J19" s="3"/>
    </row>
    <row r="20" spans="1:10" ht="12.75">
      <c r="A20">
        <v>4</v>
      </c>
      <c r="C20" s="2" t="s">
        <v>2</v>
      </c>
      <c r="H20" s="10"/>
      <c r="J20" s="10"/>
    </row>
    <row r="21" spans="4:10" ht="12.75">
      <c r="D21" t="s">
        <v>3</v>
      </c>
      <c r="H21" s="5">
        <v>28347</v>
      </c>
      <c r="J21" s="5">
        <v>25931.528</v>
      </c>
    </row>
    <row r="22" spans="4:10" ht="12.75">
      <c r="D22" t="s">
        <v>92</v>
      </c>
      <c r="H22" s="5">
        <v>28696.401</v>
      </c>
      <c r="J22" s="5">
        <v>30209</v>
      </c>
    </row>
    <row r="23" spans="4:10" ht="12.75">
      <c r="D23" t="s">
        <v>44</v>
      </c>
      <c r="H23" s="5">
        <v>7969.655</v>
      </c>
      <c r="J23" s="5">
        <v>6212.683</v>
      </c>
    </row>
    <row r="24" spans="4:10" ht="12.75">
      <c r="D24" t="s">
        <v>45</v>
      </c>
      <c r="H24" s="5">
        <v>1578</v>
      </c>
      <c r="J24" s="5">
        <v>1081.524</v>
      </c>
    </row>
    <row r="25" spans="8:10" ht="12.75">
      <c r="H25" s="49">
        <f>SUM(H21:H24)</f>
        <v>66591.056</v>
      </c>
      <c r="J25" s="49">
        <f>SUM(J21:J24)</f>
        <v>63434.73499999999</v>
      </c>
    </row>
    <row r="26" spans="1:10" ht="12.75">
      <c r="A26">
        <v>5</v>
      </c>
      <c r="C26" s="2" t="s">
        <v>46</v>
      </c>
      <c r="H26" s="5"/>
      <c r="J26" s="5"/>
    </row>
    <row r="27" spans="3:10" ht="12.75">
      <c r="C27" s="2"/>
      <c r="D27" t="s">
        <v>93</v>
      </c>
      <c r="H27" s="5">
        <v>30110.428</v>
      </c>
      <c r="J27" s="5">
        <v>27740.759</v>
      </c>
    </row>
    <row r="28" spans="3:10" ht="12.75">
      <c r="C28" s="2"/>
      <c r="D28" t="s">
        <v>94</v>
      </c>
      <c r="H28" s="5">
        <f>9124.494+150+2</f>
        <v>9276.494</v>
      </c>
      <c r="J28" s="5">
        <v>8105</v>
      </c>
    </row>
    <row r="29" spans="4:10" ht="12.75">
      <c r="D29" t="s">
        <v>47</v>
      </c>
      <c r="H29" s="5">
        <f>20708.236+32757.182</f>
        <v>53465.418000000005</v>
      </c>
      <c r="J29" s="5">
        <f>20210.263+31162.434</f>
        <v>51372.697</v>
      </c>
    </row>
    <row r="30" spans="4:10" ht="12.75">
      <c r="D30" t="s">
        <v>48</v>
      </c>
      <c r="H30" s="5">
        <v>1147.27</v>
      </c>
      <c r="J30" s="5">
        <v>1158</v>
      </c>
    </row>
    <row r="31" spans="4:10" ht="12.75">
      <c r="D31" t="s">
        <v>49</v>
      </c>
      <c r="H31" s="5">
        <v>63.354</v>
      </c>
      <c r="J31" s="5">
        <v>67.606</v>
      </c>
    </row>
    <row r="32" spans="4:10" ht="12.75">
      <c r="D32" t="s">
        <v>50</v>
      </c>
      <c r="H32" s="5">
        <v>5983.841</v>
      </c>
      <c r="J32" s="5">
        <v>5856</v>
      </c>
    </row>
    <row r="33" spans="4:10" ht="12.75">
      <c r="D33" t="s">
        <v>51</v>
      </c>
      <c r="H33" s="6">
        <v>0</v>
      </c>
      <c r="J33" s="6">
        <v>0</v>
      </c>
    </row>
    <row r="34" spans="8:10" ht="12.75">
      <c r="H34" s="6">
        <f>SUM(H27:H33)</f>
        <v>100046.80500000001</v>
      </c>
      <c r="J34" s="6">
        <f>SUM(J27:J33)</f>
        <v>94300.062</v>
      </c>
    </row>
    <row r="35" spans="8:10" ht="12.75">
      <c r="H35" s="3"/>
      <c r="J35" s="3"/>
    </row>
    <row r="36" spans="1:10" ht="12.75">
      <c r="A36">
        <v>6</v>
      </c>
      <c r="C36" s="2" t="s">
        <v>52</v>
      </c>
      <c r="H36" s="3">
        <f>H25-H34</f>
        <v>-33455.74900000001</v>
      </c>
      <c r="J36" s="3">
        <f>J25-J34</f>
        <v>-30865.327000000012</v>
      </c>
    </row>
    <row r="37" spans="8:10" ht="12.75">
      <c r="H37" s="7" t="s">
        <v>4</v>
      </c>
      <c r="J37" s="7" t="s">
        <v>4</v>
      </c>
    </row>
    <row r="38" spans="8:10" ht="13.5" thickBot="1">
      <c r="H38" s="50">
        <f>H15+H16+H17+H18+H36</f>
        <v>44744.36099999999</v>
      </c>
      <c r="J38" s="50">
        <f>J15+J16+J17+J18+J36</f>
        <v>48824.64399999999</v>
      </c>
    </row>
    <row r="39" spans="8:10" ht="13.5" thickTop="1">
      <c r="H39" s="8"/>
      <c r="J39" s="8"/>
    </row>
    <row r="40" spans="1:10" ht="12.75">
      <c r="A40">
        <v>7</v>
      </c>
      <c r="C40" s="2" t="s">
        <v>53</v>
      </c>
      <c r="H40" s="3"/>
      <c r="J40" s="3"/>
    </row>
    <row r="41" spans="3:10" ht="12.75">
      <c r="C41" t="s">
        <v>54</v>
      </c>
      <c r="H41" s="8">
        <v>74660.811</v>
      </c>
      <c r="J41" s="8">
        <v>74393.811</v>
      </c>
    </row>
    <row r="42" spans="3:10" ht="12.75">
      <c r="C42" t="s">
        <v>55</v>
      </c>
      <c r="H42" s="8"/>
      <c r="J42" s="8"/>
    </row>
    <row r="43" spans="4:10" ht="12.75">
      <c r="D43" t="s">
        <v>0</v>
      </c>
      <c r="H43" s="8">
        <v>1832.239</v>
      </c>
      <c r="J43" s="8">
        <v>1976</v>
      </c>
    </row>
    <row r="44" spans="4:10" ht="12.75">
      <c r="D44" t="s">
        <v>56</v>
      </c>
      <c r="H44" s="8">
        <v>1726</v>
      </c>
      <c r="J44" s="8">
        <v>1726</v>
      </c>
    </row>
    <row r="45" spans="4:10" ht="12.75">
      <c r="D45" t="s">
        <v>57</v>
      </c>
      <c r="H45" s="8">
        <v>295.792</v>
      </c>
      <c r="J45" s="8">
        <v>74</v>
      </c>
    </row>
    <row r="46" spans="4:10" ht="12.75">
      <c r="D46" t="s">
        <v>5</v>
      </c>
      <c r="H46" s="9">
        <v>-39528.694</v>
      </c>
      <c r="I46" s="4"/>
      <c r="J46" s="9">
        <v>-37640.319</v>
      </c>
    </row>
    <row r="47" spans="8:10" ht="12.75">
      <c r="H47" s="3">
        <f>SUM(H41:H46)</f>
        <v>38986.148</v>
      </c>
      <c r="J47" s="3">
        <f>SUM(J41:J46)</f>
        <v>40529.492</v>
      </c>
    </row>
    <row r="48" spans="8:10" ht="12.75">
      <c r="H48" s="3"/>
      <c r="J48" s="3"/>
    </row>
    <row r="49" spans="1:10" ht="12.75">
      <c r="A49">
        <v>8</v>
      </c>
      <c r="C49" t="s">
        <v>58</v>
      </c>
      <c r="H49" s="3">
        <v>11.993</v>
      </c>
      <c r="J49" s="3">
        <v>10.37</v>
      </c>
    </row>
    <row r="50" spans="1:10" ht="12.75">
      <c r="A50">
        <v>9</v>
      </c>
      <c r="C50" t="s">
        <v>59</v>
      </c>
      <c r="H50" s="8">
        <v>4888.502</v>
      </c>
      <c r="J50" s="8">
        <v>7171</v>
      </c>
    </row>
    <row r="51" spans="1:10" ht="12.75">
      <c r="A51">
        <v>10</v>
      </c>
      <c r="C51" t="s">
        <v>60</v>
      </c>
      <c r="H51" s="3">
        <v>857.345</v>
      </c>
      <c r="J51" s="3">
        <v>1112.934</v>
      </c>
    </row>
    <row r="52" spans="8:10" ht="12.75">
      <c r="H52" s="3"/>
      <c r="J52" s="3"/>
    </row>
    <row r="53" spans="8:10" ht="13.5" thickBot="1">
      <c r="H53" s="50">
        <f>SUM(H47:H52)</f>
        <v>44743.988000000005</v>
      </c>
      <c r="J53" s="50">
        <f>SUM(J47:J52)</f>
        <v>48823.796</v>
      </c>
    </row>
    <row r="54" spans="8:10" ht="13.5" thickTop="1">
      <c r="H54" s="8"/>
      <c r="J54" s="8"/>
    </row>
    <row r="55" spans="1:10" ht="12.75">
      <c r="A55">
        <v>11</v>
      </c>
      <c r="C55" t="s">
        <v>61</v>
      </c>
      <c r="H55" s="8">
        <f>H47-H18</f>
        <v>37846.287000000004</v>
      </c>
      <c r="J55" s="8">
        <f>J47-J18</f>
        <v>39350.824</v>
      </c>
    </row>
    <row r="56" spans="1:10" ht="12.75">
      <c r="A56">
        <v>12</v>
      </c>
      <c r="C56" t="s">
        <v>62</v>
      </c>
      <c r="H56" s="3">
        <f>(H47-H18)/(H41)*100</f>
        <v>50.69096691167741</v>
      </c>
      <c r="I56" s="3"/>
      <c r="J56" s="3">
        <f>(J47-J18)/(J41)*100</f>
        <v>52.895292593627175</v>
      </c>
    </row>
    <row r="57" spans="8:10" ht="12.75">
      <c r="H57" s="3"/>
      <c r="J57" s="3"/>
    </row>
    <row r="58" spans="8:10" ht="12.75">
      <c r="H58" s="3"/>
      <c r="J58" s="3"/>
    </row>
    <row r="59" spans="8:10" ht="12.75">
      <c r="H59" s="3"/>
      <c r="J59" s="3"/>
    </row>
    <row r="60" spans="8:10" ht="12.75">
      <c r="H60" s="3"/>
      <c r="J60" s="3"/>
    </row>
    <row r="61" spans="8:10" ht="12.75">
      <c r="H61" s="3"/>
      <c r="J61" s="3"/>
    </row>
    <row r="62" spans="8:10" ht="12.75">
      <c r="H62" s="3"/>
      <c r="J62" s="3"/>
    </row>
    <row r="63" spans="8:10" ht="12.75">
      <c r="H63" s="51"/>
      <c r="J63" s="3"/>
    </row>
    <row r="64" spans="8:10" ht="12.75">
      <c r="H64" s="3"/>
      <c r="J64" s="3"/>
    </row>
    <row r="65" spans="8:10" ht="12.75">
      <c r="H65" s="8"/>
      <c r="J65" s="3"/>
    </row>
    <row r="66" spans="8:10" ht="12.75">
      <c r="H66" s="3"/>
      <c r="J66" s="3"/>
    </row>
    <row r="67" spans="8:10" ht="12.75">
      <c r="H67" s="3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ht="12.75">
      <c r="H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</sheetData>
  <mergeCells count="2">
    <mergeCell ref="A2:J4"/>
    <mergeCell ref="A6:J6"/>
  </mergeCells>
  <printOptions/>
  <pageMargins left="0.75" right="0.75" top="0.75" bottom="0.5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2"/>
  <sheetViews>
    <sheetView workbookViewId="0" topLeftCell="E51">
      <selection activeCell="K63" sqref="K63"/>
    </sheetView>
  </sheetViews>
  <sheetFormatPr defaultColWidth="9.140625" defaultRowHeight="12.75"/>
  <cols>
    <col min="1" max="1" width="4.7109375" style="18" customWidth="1"/>
    <col min="2" max="2" width="1.7109375" style="18" customWidth="1"/>
    <col min="3" max="3" width="4.28125" style="18" customWidth="1"/>
    <col min="4" max="4" width="18.00390625" style="18" customWidth="1"/>
    <col min="5" max="5" width="15.28125" style="18" customWidth="1"/>
    <col min="6" max="6" width="5.57421875" style="18" customWidth="1"/>
    <col min="7" max="7" width="12.7109375" style="18" customWidth="1"/>
    <col min="8" max="8" width="1.7109375" style="18" customWidth="1"/>
    <col min="9" max="9" width="13.7109375" style="18" customWidth="1"/>
    <col min="10" max="10" width="3.7109375" style="18" customWidth="1"/>
    <col min="11" max="11" width="12.7109375" style="19" customWidth="1"/>
    <col min="12" max="12" width="1.7109375" style="18" customWidth="1"/>
    <col min="13" max="13" width="13.7109375" style="18" customWidth="1"/>
    <col min="14" max="14" width="11.7109375" style="19" hidden="1" customWidth="1"/>
    <col min="15" max="15" width="12.421875" style="18" hidden="1" customWidth="1"/>
    <col min="16" max="16384" width="9.140625" style="18" customWidth="1"/>
  </cols>
  <sheetData>
    <row r="2" spans="1:15" s="13" customFormat="1" ht="16.5" customHeight="1">
      <c r="A2" s="12"/>
      <c r="C2" s="60" t="s">
        <v>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15"/>
      <c r="O2" s="16"/>
    </row>
    <row r="3" spans="1:13" ht="11.25" customHeight="1">
      <c r="A3" s="1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1.25" customHeight="1">
      <c r="A4" s="1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5" ht="11.25" customHeight="1">
      <c r="A5" s="12" t="s">
        <v>4</v>
      </c>
      <c r="C5" s="17"/>
      <c r="D5" s="17"/>
      <c r="E5" s="14"/>
    </row>
    <row r="6" spans="1:13" ht="17.25">
      <c r="A6" s="53"/>
      <c r="B6" s="54"/>
      <c r="C6" s="71" t="s">
        <v>97</v>
      </c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7.25">
      <c r="A7" s="52"/>
      <c r="B7" s="55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5" ht="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69" t="s">
        <v>7</v>
      </c>
      <c r="O8" s="61"/>
    </row>
    <row r="9" spans="1:15" ht="15">
      <c r="A9" s="20"/>
      <c r="B9" s="21"/>
      <c r="C9" s="56" t="s">
        <v>63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11"/>
    </row>
    <row r="10" spans="1:15" ht="1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11"/>
    </row>
    <row r="11" spans="3:15" ht="12.75">
      <c r="C11" s="18" t="s">
        <v>69</v>
      </c>
      <c r="G11" s="66" t="s">
        <v>8</v>
      </c>
      <c r="H11" s="66"/>
      <c r="I11" s="66"/>
      <c r="K11" s="67" t="s">
        <v>9</v>
      </c>
      <c r="L11" s="68"/>
      <c r="M11" s="68"/>
      <c r="N11" s="69" t="s">
        <v>10</v>
      </c>
      <c r="O11" s="61"/>
    </row>
    <row r="12" spans="7:15" s="24" customFormat="1" ht="13.5" customHeight="1">
      <c r="G12" s="25" t="s">
        <v>11</v>
      </c>
      <c r="I12" s="26" t="s">
        <v>12</v>
      </c>
      <c r="K12" s="27" t="s">
        <v>11</v>
      </c>
      <c r="M12" s="26" t="s">
        <v>12</v>
      </c>
      <c r="N12" s="27" t="s">
        <v>13</v>
      </c>
      <c r="O12" s="28" t="s">
        <v>12</v>
      </c>
    </row>
    <row r="13" spans="7:15" s="24" customFormat="1" ht="13.5" customHeight="1">
      <c r="G13" s="26" t="s">
        <v>14</v>
      </c>
      <c r="I13" s="26" t="s">
        <v>15</v>
      </c>
      <c r="K13" s="27" t="s">
        <v>16</v>
      </c>
      <c r="M13" s="26" t="s">
        <v>17</v>
      </c>
      <c r="N13" s="27" t="s">
        <v>14</v>
      </c>
      <c r="O13" s="59" t="s">
        <v>17</v>
      </c>
    </row>
    <row r="14" spans="7:15" s="24" customFormat="1" ht="13.5" customHeight="1">
      <c r="G14" s="26"/>
      <c r="I14" s="26" t="s">
        <v>14</v>
      </c>
      <c r="K14" s="27"/>
      <c r="M14" s="26" t="s">
        <v>18</v>
      </c>
      <c r="N14" s="27"/>
      <c r="O14" s="29" t="s">
        <v>18</v>
      </c>
    </row>
    <row r="15" spans="7:16" ht="12.75">
      <c r="G15" s="30" t="s">
        <v>99</v>
      </c>
      <c r="I15" s="31" t="s">
        <v>100</v>
      </c>
      <c r="K15" s="31" t="s">
        <v>98</v>
      </c>
      <c r="L15" s="18" t="s">
        <v>4</v>
      </c>
      <c r="M15" s="31" t="s">
        <v>100</v>
      </c>
      <c r="N15" s="31" t="s">
        <v>95</v>
      </c>
      <c r="O15" s="23" t="s">
        <v>95</v>
      </c>
      <c r="P15" s="29"/>
    </row>
    <row r="16" spans="7:15" ht="12.75">
      <c r="G16" s="29" t="s">
        <v>19</v>
      </c>
      <c r="I16" s="29" t="s">
        <v>19</v>
      </c>
      <c r="K16" s="22" t="s">
        <v>19</v>
      </c>
      <c r="M16" s="29" t="s">
        <v>19</v>
      </c>
      <c r="N16" s="22" t="s">
        <v>19</v>
      </c>
      <c r="O16" s="22" t="s">
        <v>19</v>
      </c>
    </row>
    <row r="18" spans="1:16" ht="12.75">
      <c r="A18" s="32" t="s">
        <v>20</v>
      </c>
      <c r="C18" s="18" t="s">
        <v>64</v>
      </c>
      <c r="G18" s="33">
        <f>K18-N18</f>
        <v>28179.782</v>
      </c>
      <c r="I18" s="19">
        <f>M18-O18</f>
        <v>21076.015</v>
      </c>
      <c r="K18" s="19">
        <v>28179.782</v>
      </c>
      <c r="M18" s="19">
        <v>21076.015</v>
      </c>
      <c r="O18" s="19"/>
      <c r="P18" s="19"/>
    </row>
    <row r="19" spans="9:16" ht="12.75">
      <c r="I19" s="34"/>
      <c r="M19" s="19"/>
      <c r="O19" s="19"/>
      <c r="P19" s="19"/>
    </row>
    <row r="20" spans="1:16" ht="12.75">
      <c r="A20" s="32" t="s">
        <v>21</v>
      </c>
      <c r="C20" s="18" t="s">
        <v>22</v>
      </c>
      <c r="G20" s="33">
        <f>K20-N20</f>
        <v>0</v>
      </c>
      <c r="I20" s="19">
        <f>M20-O20</f>
        <v>0</v>
      </c>
      <c r="K20" s="19">
        <v>0</v>
      </c>
      <c r="M20" s="19">
        <v>0</v>
      </c>
      <c r="O20" s="19"/>
      <c r="P20" s="19"/>
    </row>
    <row r="21" spans="9:16" ht="12.75">
      <c r="I21" s="34"/>
      <c r="M21" s="19"/>
      <c r="O21" s="19"/>
      <c r="P21" s="19"/>
    </row>
    <row r="22" spans="1:16" ht="12.75">
      <c r="A22" s="32" t="s">
        <v>23</v>
      </c>
      <c r="C22" s="18" t="s">
        <v>70</v>
      </c>
      <c r="G22" s="33">
        <f>K22-N22</f>
        <v>176.338</v>
      </c>
      <c r="I22" s="19">
        <f>M22-O22</f>
        <v>0</v>
      </c>
      <c r="K22" s="19">
        <v>176.338</v>
      </c>
      <c r="M22" s="19">
        <v>0</v>
      </c>
      <c r="O22" s="19"/>
      <c r="P22" s="19"/>
    </row>
    <row r="23" spans="7:16" ht="12.75">
      <c r="G23" s="35"/>
      <c r="H23" s="35"/>
      <c r="I23" s="36"/>
      <c r="K23" s="37"/>
      <c r="L23" s="35"/>
      <c r="M23" s="37"/>
      <c r="N23" s="37"/>
      <c r="O23" s="37"/>
      <c r="P23" s="19"/>
    </row>
    <row r="24" spans="1:16" ht="12.75">
      <c r="A24" s="32" t="s">
        <v>24</v>
      </c>
      <c r="C24" s="63" t="s">
        <v>71</v>
      </c>
      <c r="D24" s="64"/>
      <c r="E24" s="64"/>
      <c r="G24" s="33">
        <f>K24-N24</f>
        <v>1969.8060000000003</v>
      </c>
      <c r="I24" s="33">
        <f>M24-O24</f>
        <v>-2878.303</v>
      </c>
      <c r="K24" s="19">
        <f>K35-K29-K31-K33</f>
        <v>1969.8060000000003</v>
      </c>
      <c r="M24" s="19">
        <f>M35-M29-M31-M33</f>
        <v>-2878.303</v>
      </c>
      <c r="O24" s="19"/>
      <c r="P24" s="19"/>
    </row>
    <row r="25" spans="3:16" ht="12.75">
      <c r="C25" s="64"/>
      <c r="D25" s="64"/>
      <c r="E25" s="64"/>
      <c r="I25" s="34"/>
      <c r="M25" s="19"/>
      <c r="O25" s="19"/>
      <c r="P25" s="19"/>
    </row>
    <row r="26" spans="3:16" ht="12.75">
      <c r="C26" s="64"/>
      <c r="D26" s="64"/>
      <c r="E26" s="64"/>
      <c r="I26" s="34"/>
      <c r="M26" s="19"/>
      <c r="O26" s="19"/>
      <c r="P26" s="19"/>
    </row>
    <row r="27" spans="3:16" ht="12.75">
      <c r="C27" s="64"/>
      <c r="D27" s="64"/>
      <c r="E27" s="64"/>
      <c r="I27" s="34"/>
      <c r="M27" s="19"/>
      <c r="O27" s="19"/>
      <c r="P27" s="19"/>
    </row>
    <row r="28" spans="9:16" ht="12.75">
      <c r="I28" s="34"/>
      <c r="M28" s="19"/>
      <c r="O28" s="19"/>
      <c r="P28" s="19"/>
    </row>
    <row r="29" spans="1:16" ht="12.75">
      <c r="A29" s="32" t="s">
        <v>21</v>
      </c>
      <c r="C29" s="18" t="s">
        <v>65</v>
      </c>
      <c r="G29" s="33">
        <f>K29-N29</f>
        <v>-1285.63</v>
      </c>
      <c r="I29" s="19">
        <f>M29-O29</f>
        <v>-1084.818</v>
      </c>
      <c r="K29" s="19">
        <v>-1285.63</v>
      </c>
      <c r="M29" s="19">
        <v>-1084.818</v>
      </c>
      <c r="O29" s="19"/>
      <c r="P29" s="19"/>
    </row>
    <row r="30" spans="9:16" ht="12.75">
      <c r="I30" s="34"/>
      <c r="M30" s="19"/>
      <c r="O30" s="19"/>
      <c r="P30" s="19"/>
    </row>
    <row r="31" spans="1:16" ht="12.75">
      <c r="A31" s="32" t="s">
        <v>23</v>
      </c>
      <c r="C31" s="18" t="s">
        <v>66</v>
      </c>
      <c r="G31" s="33">
        <f>K31-N31</f>
        <v>-2570.842</v>
      </c>
      <c r="I31" s="19">
        <f>M31-O31</f>
        <v>-2337.925</v>
      </c>
      <c r="K31" s="19">
        <v>-2570.842</v>
      </c>
      <c r="L31" s="18" t="s">
        <v>25</v>
      </c>
      <c r="M31" s="19">
        <v>-2337.925</v>
      </c>
      <c r="O31" s="19"/>
      <c r="P31" s="19"/>
    </row>
    <row r="32" spans="9:16" ht="12.75">
      <c r="I32" s="34" t="s">
        <v>4</v>
      </c>
      <c r="M32" s="19"/>
      <c r="O32" s="19"/>
      <c r="P32" s="19"/>
    </row>
    <row r="33" spans="1:16" ht="12.75">
      <c r="A33" s="32" t="s">
        <v>26</v>
      </c>
      <c r="C33" s="18" t="s">
        <v>1</v>
      </c>
      <c r="G33" s="33">
        <f>K33-N33</f>
        <v>0</v>
      </c>
      <c r="I33" s="19">
        <f>M33-O33</f>
        <v>0</v>
      </c>
      <c r="K33" s="19">
        <v>0</v>
      </c>
      <c r="M33" s="19"/>
      <c r="O33" s="19"/>
      <c r="P33" s="19"/>
    </row>
    <row r="34" spans="7:16" ht="12.75">
      <c r="G34" s="35"/>
      <c r="H34" s="35"/>
      <c r="I34" s="36"/>
      <c r="K34" s="37"/>
      <c r="L34" s="35"/>
      <c r="M34" s="37"/>
      <c r="N34" s="37"/>
      <c r="O34" s="37"/>
      <c r="P34" s="19"/>
    </row>
    <row r="35" spans="1:16" ht="12.75">
      <c r="A35" s="32" t="s">
        <v>27</v>
      </c>
      <c r="C35" s="65" t="s">
        <v>72</v>
      </c>
      <c r="D35" s="64"/>
      <c r="E35" s="64"/>
      <c r="G35" s="33">
        <f>K35-N35</f>
        <v>-1886.666</v>
      </c>
      <c r="I35" s="19">
        <f>M35-O35</f>
        <v>-6301.046</v>
      </c>
      <c r="K35" s="19">
        <v>-1886.666</v>
      </c>
      <c r="M35" s="19">
        <v>-6301.046</v>
      </c>
      <c r="O35" s="19"/>
      <c r="P35" s="19"/>
    </row>
    <row r="36" spans="3:16" ht="12.75">
      <c r="C36" s="64"/>
      <c r="D36" s="64"/>
      <c r="E36" s="64"/>
      <c r="I36" s="34"/>
      <c r="M36" s="19"/>
      <c r="O36" s="19"/>
      <c r="P36" s="19"/>
    </row>
    <row r="37" spans="9:16" ht="12.75">
      <c r="I37" s="34"/>
      <c r="K37" s="19" t="s">
        <v>28</v>
      </c>
      <c r="M37" s="19"/>
      <c r="O37" s="19"/>
      <c r="P37" s="19"/>
    </row>
    <row r="38" spans="1:16" ht="12.75">
      <c r="A38" s="32" t="s">
        <v>29</v>
      </c>
      <c r="C38" s="65" t="s">
        <v>73</v>
      </c>
      <c r="D38" s="64"/>
      <c r="E38" s="64"/>
      <c r="G38" s="33">
        <f>K38-N38</f>
        <v>0</v>
      </c>
      <c r="I38" s="19">
        <f>M38-O38</f>
        <v>0</v>
      </c>
      <c r="K38" s="19">
        <v>0</v>
      </c>
      <c r="M38" s="19">
        <v>0</v>
      </c>
      <c r="O38" s="19"/>
      <c r="P38" s="19"/>
    </row>
    <row r="39" spans="3:16" ht="12.75">
      <c r="C39" s="64"/>
      <c r="D39" s="64"/>
      <c r="E39" s="64"/>
      <c r="I39" s="34"/>
      <c r="M39" s="19"/>
      <c r="O39" s="19"/>
      <c r="P39" s="19"/>
    </row>
    <row r="40" spans="7:16" ht="12.75">
      <c r="G40" s="35"/>
      <c r="H40" s="35"/>
      <c r="I40" s="36"/>
      <c r="K40" s="37"/>
      <c r="L40" s="35"/>
      <c r="M40" s="37"/>
      <c r="N40" s="37"/>
      <c r="O40" s="37"/>
      <c r="P40" s="19"/>
    </row>
    <row r="41" spans="1:16" ht="12.75">
      <c r="A41" s="32" t="s">
        <v>30</v>
      </c>
      <c r="C41" s="65" t="s">
        <v>72</v>
      </c>
      <c r="D41" s="64"/>
      <c r="E41" s="64"/>
      <c r="G41" s="33">
        <f>K41-N41</f>
        <v>-1886.666</v>
      </c>
      <c r="I41" s="19">
        <f>M41-O41</f>
        <v>-6301.046</v>
      </c>
      <c r="K41" s="19">
        <f>K35+K38</f>
        <v>-1886.666</v>
      </c>
      <c r="M41" s="19">
        <f>M35+M38</f>
        <v>-6301.046</v>
      </c>
      <c r="O41" s="19"/>
      <c r="P41" s="19"/>
    </row>
    <row r="42" spans="3:16" ht="12.75">
      <c r="C42" s="64"/>
      <c r="D42" s="64"/>
      <c r="E42" s="64"/>
      <c r="I42" s="34"/>
      <c r="M42" s="19"/>
      <c r="O42" s="19"/>
      <c r="P42" s="19"/>
    </row>
    <row r="43" spans="9:16" ht="12.75">
      <c r="I43" s="34"/>
      <c r="M43" s="19"/>
      <c r="O43" s="19"/>
      <c r="P43" s="19"/>
    </row>
    <row r="44" spans="1:16" ht="12.75">
      <c r="A44" s="32" t="s">
        <v>31</v>
      </c>
      <c r="C44" s="18" t="s">
        <v>67</v>
      </c>
      <c r="G44" s="33">
        <f>K44-N44</f>
        <v>0</v>
      </c>
      <c r="I44" s="19">
        <f>M44-O44</f>
        <v>-120.003</v>
      </c>
      <c r="K44" s="19">
        <v>0</v>
      </c>
      <c r="M44" s="19">
        <v>-120.003</v>
      </c>
      <c r="O44" s="19"/>
      <c r="P44" s="19"/>
    </row>
    <row r="45" spans="7:16" ht="12.75">
      <c r="G45" s="35"/>
      <c r="H45" s="35"/>
      <c r="I45" s="36"/>
      <c r="K45" s="37"/>
      <c r="L45" s="35"/>
      <c r="M45" s="37"/>
      <c r="N45" s="37"/>
      <c r="O45" s="37"/>
      <c r="P45" s="19"/>
    </row>
    <row r="46" spans="1:16" ht="12.75">
      <c r="A46" s="32" t="s">
        <v>32</v>
      </c>
      <c r="C46" s="57" t="s">
        <v>32</v>
      </c>
      <c r="D46" s="65" t="s">
        <v>74</v>
      </c>
      <c r="E46" s="65"/>
      <c r="G46" s="33">
        <f>K46-N46</f>
        <v>-1886.666</v>
      </c>
      <c r="I46" s="19">
        <f>M46-O46</f>
        <v>-6421.049</v>
      </c>
      <c r="K46" s="19">
        <f>K41+K44</f>
        <v>-1886.666</v>
      </c>
      <c r="M46" s="19">
        <f>M41+M44</f>
        <v>-6421.049</v>
      </c>
      <c r="O46" s="19"/>
      <c r="P46" s="19"/>
    </row>
    <row r="47" spans="1:16" ht="12.75">
      <c r="A47" s="32"/>
      <c r="C47" s="38"/>
      <c r="D47" s="65"/>
      <c r="E47" s="65"/>
      <c r="I47" s="34"/>
      <c r="M47" s="19"/>
      <c r="O47" s="19"/>
      <c r="P47" s="19"/>
    </row>
    <row r="48" spans="9:16" ht="12.75">
      <c r="I48" s="34"/>
      <c r="M48" s="19"/>
      <c r="O48" s="19"/>
      <c r="P48" s="19"/>
    </row>
    <row r="49" spans="3:16" ht="12.75">
      <c r="C49" s="57" t="s">
        <v>75</v>
      </c>
      <c r="D49" s="18" t="s">
        <v>76</v>
      </c>
      <c r="G49" s="33">
        <f>K49-N49</f>
        <v>1.624</v>
      </c>
      <c r="I49" s="19">
        <f>M49-O49</f>
        <v>-234.895</v>
      </c>
      <c r="K49" s="19">
        <v>1.624</v>
      </c>
      <c r="M49" s="19">
        <v>-234.895</v>
      </c>
      <c r="O49" s="19"/>
      <c r="P49" s="19"/>
    </row>
    <row r="50" spans="3:16" ht="12.75">
      <c r="C50" s="38"/>
      <c r="G50" s="33"/>
      <c r="I50" s="19"/>
      <c r="M50" s="19"/>
      <c r="O50" s="19"/>
      <c r="P50" s="19"/>
    </row>
    <row r="51" spans="1:16" ht="12.75">
      <c r="A51" s="32" t="s">
        <v>33</v>
      </c>
      <c r="C51" s="57" t="s">
        <v>68</v>
      </c>
      <c r="G51" s="33"/>
      <c r="I51" s="19"/>
      <c r="M51" s="19"/>
      <c r="O51" s="19"/>
      <c r="P51" s="19"/>
    </row>
    <row r="52" spans="7:16" ht="12.75">
      <c r="G52" s="35"/>
      <c r="H52" s="35"/>
      <c r="I52" s="36"/>
      <c r="K52" s="37"/>
      <c r="L52" s="35"/>
      <c r="M52" s="37"/>
      <c r="N52" s="37"/>
      <c r="O52" s="37"/>
      <c r="P52" s="19"/>
    </row>
    <row r="53" spans="1:16" ht="12.75">
      <c r="A53" s="32" t="s">
        <v>34</v>
      </c>
      <c r="C53" s="65" t="s">
        <v>77</v>
      </c>
      <c r="D53" s="64"/>
      <c r="E53" s="64"/>
      <c r="G53" s="33">
        <f>K53-N53</f>
        <v>-1888.29</v>
      </c>
      <c r="I53" s="19">
        <f>M53-O53</f>
        <v>-6186.1539999999995</v>
      </c>
      <c r="K53" s="19">
        <f>K46-K49</f>
        <v>-1888.29</v>
      </c>
      <c r="M53" s="19">
        <f>M46-M49</f>
        <v>-6186.1539999999995</v>
      </c>
      <c r="O53" s="19"/>
      <c r="P53" s="19"/>
    </row>
    <row r="54" spans="3:16" ht="12.75">
      <c r="C54" s="64"/>
      <c r="D54" s="64"/>
      <c r="E54" s="64"/>
      <c r="I54" s="34"/>
      <c r="M54" s="19"/>
      <c r="O54" s="19"/>
      <c r="P54" s="19"/>
    </row>
    <row r="55" spans="9:16" ht="12.75">
      <c r="I55" s="34"/>
      <c r="M55" s="19"/>
      <c r="O55" s="19"/>
      <c r="P55" s="19"/>
    </row>
    <row r="56" spans="1:16" ht="12.75">
      <c r="A56" s="32" t="s">
        <v>35</v>
      </c>
      <c r="C56" s="18" t="s">
        <v>32</v>
      </c>
      <c r="D56" s="18" t="s">
        <v>78</v>
      </c>
      <c r="G56" s="33">
        <f>K56-N56</f>
        <v>0</v>
      </c>
      <c r="I56" s="19">
        <f>M56-O56</f>
        <v>0</v>
      </c>
      <c r="K56" s="19">
        <v>0</v>
      </c>
      <c r="M56" s="19">
        <v>0</v>
      </c>
      <c r="O56" s="19"/>
      <c r="P56" s="19"/>
    </row>
    <row r="57" spans="3:16" ht="12.75">
      <c r="C57" s="18" t="s">
        <v>75</v>
      </c>
      <c r="D57" s="18" t="s">
        <v>76</v>
      </c>
      <c r="G57" s="33">
        <f>K57-N57</f>
        <v>0</v>
      </c>
      <c r="I57" s="19">
        <f>M57-O57</f>
        <v>0</v>
      </c>
      <c r="K57" s="19">
        <v>0</v>
      </c>
      <c r="M57" s="19">
        <v>0</v>
      </c>
      <c r="O57" s="19"/>
      <c r="P57" s="19"/>
    </row>
    <row r="58" spans="3:16" ht="12.75">
      <c r="C58" s="18" t="s">
        <v>79</v>
      </c>
      <c r="D58" s="65" t="s">
        <v>80</v>
      </c>
      <c r="E58" s="65"/>
      <c r="G58" s="33">
        <f>K58-N58</f>
        <v>0</v>
      </c>
      <c r="I58" s="19">
        <f>M58-O58</f>
        <v>0</v>
      </c>
      <c r="K58" s="19">
        <v>0</v>
      </c>
      <c r="M58" s="19">
        <v>0</v>
      </c>
      <c r="O58" s="19"/>
      <c r="P58" s="19"/>
    </row>
    <row r="59" spans="4:16" ht="12.75">
      <c r="D59" s="65"/>
      <c r="E59" s="65"/>
      <c r="I59" s="34"/>
      <c r="M59" s="19"/>
      <c r="O59" s="19"/>
      <c r="P59" s="19"/>
    </row>
    <row r="60" spans="7:16" ht="12.75">
      <c r="G60" s="35"/>
      <c r="H60" s="35"/>
      <c r="I60" s="36"/>
      <c r="K60" s="37"/>
      <c r="L60" s="35"/>
      <c r="M60" s="37"/>
      <c r="N60" s="37"/>
      <c r="O60" s="37"/>
      <c r="P60" s="19"/>
    </row>
    <row r="61" spans="1:16" ht="12.75">
      <c r="A61" s="32" t="s">
        <v>81</v>
      </c>
      <c r="C61" s="65" t="s">
        <v>82</v>
      </c>
      <c r="D61" s="64"/>
      <c r="E61" s="64"/>
      <c r="G61" s="33">
        <f>K61-N61</f>
        <v>-1888.29</v>
      </c>
      <c r="I61" s="19">
        <f>M61-O61</f>
        <v>-6186.1539999999995</v>
      </c>
      <c r="K61" s="19">
        <f>K53-K56</f>
        <v>-1888.29</v>
      </c>
      <c r="M61" s="19">
        <f>M53-M56</f>
        <v>-6186.1539999999995</v>
      </c>
      <c r="O61" s="19"/>
      <c r="P61" s="19"/>
    </row>
    <row r="62" spans="3:16" ht="13.5" thickBot="1">
      <c r="C62" s="64"/>
      <c r="D62" s="64"/>
      <c r="E62" s="64"/>
      <c r="G62" s="39"/>
      <c r="H62" s="39"/>
      <c r="I62" s="40"/>
      <c r="K62" s="41"/>
      <c r="L62" s="39"/>
      <c r="M62" s="41"/>
      <c r="N62" s="41"/>
      <c r="O62" s="41"/>
      <c r="P62" s="19"/>
    </row>
    <row r="63" spans="9:16" ht="13.5" thickTop="1">
      <c r="I63" s="34"/>
      <c r="M63" s="19"/>
      <c r="O63" s="19"/>
      <c r="P63" s="19"/>
    </row>
    <row r="64" spans="1:16" ht="12.75">
      <c r="A64" s="32" t="s">
        <v>36</v>
      </c>
      <c r="C64" s="63" t="s">
        <v>83</v>
      </c>
      <c r="D64" s="64"/>
      <c r="E64" s="64"/>
      <c r="G64" s="42">
        <v>0</v>
      </c>
      <c r="I64" s="19">
        <f>M64-O64</f>
        <v>0</v>
      </c>
      <c r="K64" s="42">
        <v>0</v>
      </c>
      <c r="M64" s="19">
        <v>0</v>
      </c>
      <c r="N64" s="42"/>
      <c r="O64" s="19"/>
      <c r="P64" s="42"/>
    </row>
    <row r="65" spans="3:16" ht="12.75">
      <c r="C65" s="64"/>
      <c r="D65" s="64"/>
      <c r="E65" s="64"/>
      <c r="I65" s="34"/>
      <c r="M65" s="19"/>
      <c r="O65" s="19"/>
      <c r="P65" s="19"/>
    </row>
    <row r="66" spans="3:16" ht="12.75">
      <c r="C66" s="64"/>
      <c r="D66" s="64"/>
      <c r="E66" s="64"/>
      <c r="I66" s="34"/>
      <c r="M66" s="19"/>
      <c r="O66" s="19"/>
      <c r="P66" s="19"/>
    </row>
    <row r="67" spans="9:16" ht="12.75">
      <c r="I67" s="34"/>
      <c r="M67" s="19"/>
      <c r="O67" s="19"/>
      <c r="P67" s="19"/>
    </row>
    <row r="68" spans="1:16" ht="12.75">
      <c r="A68" s="18" t="s">
        <v>4</v>
      </c>
      <c r="C68" s="57" t="s">
        <v>85</v>
      </c>
      <c r="D68" s="65" t="s">
        <v>84</v>
      </c>
      <c r="E68" s="65"/>
      <c r="G68" s="43">
        <f>G53/74393.811*100</f>
        <v>-2.5382353378831475</v>
      </c>
      <c r="I68" s="42">
        <f>I53/74308.811*100</f>
        <v>-8.324926636223529</v>
      </c>
      <c r="K68" s="42">
        <f>K53/74393.811*100</f>
        <v>-2.5382353378831475</v>
      </c>
      <c r="M68" s="42">
        <f>M53/74308.811*100</f>
        <v>-8.324926636223529</v>
      </c>
      <c r="N68" s="42"/>
      <c r="O68" s="42"/>
      <c r="P68" s="42"/>
    </row>
    <row r="69" spans="4:16" ht="12.75">
      <c r="D69" s="65"/>
      <c r="E69" s="65"/>
      <c r="I69" s="34"/>
      <c r="M69" s="19"/>
      <c r="O69" s="19"/>
      <c r="P69" s="19"/>
    </row>
    <row r="70" spans="9:16" ht="12.75">
      <c r="I70" s="34"/>
      <c r="M70" s="19"/>
      <c r="O70" s="19"/>
      <c r="P70" s="19"/>
    </row>
    <row r="71" spans="3:16" ht="12.75">
      <c r="C71" s="57" t="s">
        <v>21</v>
      </c>
      <c r="D71" s="65" t="s">
        <v>86</v>
      </c>
      <c r="E71" s="65"/>
      <c r="G71" s="44">
        <v>0</v>
      </c>
      <c r="I71" s="34">
        <v>0</v>
      </c>
      <c r="K71" s="19">
        <v>0</v>
      </c>
      <c r="M71" s="19">
        <v>0</v>
      </c>
      <c r="O71" s="19">
        <v>0</v>
      </c>
      <c r="P71" s="19"/>
    </row>
    <row r="72" spans="3:13" ht="12.75">
      <c r="C72" s="38"/>
      <c r="D72" s="65"/>
      <c r="E72" s="65"/>
      <c r="I72" s="34"/>
      <c r="M72" s="19"/>
    </row>
  </sheetData>
  <mergeCells count="17">
    <mergeCell ref="G11:I11"/>
    <mergeCell ref="K11:M11"/>
    <mergeCell ref="N11:O11"/>
    <mergeCell ref="C2:M4"/>
    <mergeCell ref="N8:O8"/>
    <mergeCell ref="C6:M7"/>
    <mergeCell ref="C24:E27"/>
    <mergeCell ref="C35:E36"/>
    <mergeCell ref="C38:E39"/>
    <mergeCell ref="C41:E42"/>
    <mergeCell ref="C64:E66"/>
    <mergeCell ref="D68:E69"/>
    <mergeCell ref="D71:E72"/>
    <mergeCell ref="D46:E47"/>
    <mergeCell ref="C53:E54"/>
    <mergeCell ref="D58:E59"/>
    <mergeCell ref="C61:E62"/>
  </mergeCells>
  <printOptions/>
  <pageMargins left="0.75" right="0.75" top="0.5" bottom="0" header="0.5" footer="0.5"/>
  <pageSetup horizontalDpi="360" verticalDpi="36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Win98</cp:lastModifiedBy>
  <cp:lastPrinted>2002-05-28T02:46:25Z</cp:lastPrinted>
  <dcterms:created xsi:type="dcterms:W3CDTF">2001-11-01T09:32:27Z</dcterms:created>
  <dcterms:modified xsi:type="dcterms:W3CDTF">2002-05-28T02:54:12Z</dcterms:modified>
  <cp:category/>
  <cp:version/>
  <cp:contentType/>
  <cp:contentStatus/>
</cp:coreProperties>
</file>